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59\Compatidos 10.1.1.52\Compartir\INFORME DIRECCION FAA\INFORME FAA DIRECCION\"/>
    </mc:Choice>
  </mc:AlternateContent>
  <xr:revisionPtr revIDLastSave="0" documentId="13_ncr:1_{A9654E19-EF9B-4F50-9798-2FE08C28E579}" xr6:coauthVersionLast="47" xr6:coauthVersionMax="47" xr10:uidLastSave="{00000000-0000-0000-0000-000000000000}"/>
  <bookViews>
    <workbookView xWindow="-120" yWindow="-120" windowWidth="20730" windowHeight="10830" xr2:uid="{4E785BC3-EC72-44FC-BA28-E059BE70352E}"/>
  </bookViews>
  <sheets>
    <sheet name="INF GENERAL" sheetId="1" r:id="rId1"/>
    <sheet name="SINTOMATOLOGIA" sheetId="2" r:id="rId2"/>
    <sheet name="COMORBILIDAD" sheetId="3" r:id="rId3"/>
    <sheet name="EGRESOS" sheetId="4" r:id="rId4"/>
    <sheet name="DEFUNCIONES" sheetId="5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3" i="3" l="1"/>
  <c r="G13" i="3"/>
  <c r="C13" i="3"/>
  <c r="K12" i="3"/>
  <c r="G12" i="3"/>
  <c r="C12" i="3"/>
  <c r="K11" i="3"/>
  <c r="G11" i="3"/>
  <c r="C11" i="3"/>
  <c r="K10" i="3"/>
  <c r="G10" i="3"/>
  <c r="C10" i="3"/>
  <c r="K9" i="3"/>
  <c r="G9" i="3"/>
  <c r="C9" i="3"/>
  <c r="K8" i="3"/>
  <c r="G8" i="3"/>
  <c r="C8" i="3"/>
  <c r="K7" i="3"/>
  <c r="G7" i="3"/>
  <c r="C7" i="3"/>
  <c r="K6" i="3"/>
  <c r="G6" i="3"/>
  <c r="C6" i="3"/>
  <c r="K5" i="3"/>
  <c r="G5" i="3"/>
  <c r="C5" i="3"/>
  <c r="K4" i="3"/>
  <c r="G4" i="3"/>
  <c r="C4" i="3"/>
  <c r="K3" i="3"/>
  <c r="G3" i="3"/>
  <c r="C3" i="3"/>
  <c r="C8" i="2"/>
  <c r="L27" i="1"/>
  <c r="K27" i="1"/>
  <c r="J27" i="1"/>
  <c r="I27" i="1"/>
  <c r="H27" i="1"/>
  <c r="G27" i="1"/>
  <c r="F27" i="1"/>
  <c r="E27" i="1"/>
  <c r="D27" i="1"/>
  <c r="C27" i="1"/>
  <c r="M26" i="1"/>
  <c r="M25" i="1"/>
  <c r="M24" i="1"/>
  <c r="M23" i="1"/>
  <c r="M22" i="1"/>
  <c r="M21" i="1"/>
  <c r="M20" i="1"/>
  <c r="M19" i="1"/>
  <c r="M27" i="1" s="1"/>
  <c r="L16" i="1"/>
  <c r="K16" i="1"/>
  <c r="J16" i="1"/>
  <c r="I16" i="1"/>
  <c r="H16" i="1"/>
  <c r="G16" i="1"/>
  <c r="F16" i="1"/>
  <c r="E16" i="1"/>
  <c r="M16" i="1" s="1"/>
  <c r="D16" i="1"/>
  <c r="C16" i="1"/>
  <c r="M15" i="1"/>
  <c r="M14" i="1"/>
  <c r="M11" i="1"/>
  <c r="L11" i="1"/>
  <c r="K11" i="1"/>
  <c r="J11" i="1"/>
  <c r="I11" i="1"/>
  <c r="H11" i="1"/>
  <c r="G11" i="1"/>
  <c r="F11" i="1"/>
  <c r="E11" i="1"/>
  <c r="D11" i="1"/>
  <c r="C11" i="1"/>
  <c r="M10" i="1"/>
  <c r="M9" i="1"/>
  <c r="M8" i="1"/>
  <c r="L5" i="1"/>
  <c r="K5" i="1"/>
  <c r="J5" i="1"/>
  <c r="I5" i="1"/>
  <c r="H5" i="1"/>
  <c r="G5" i="1"/>
  <c r="F5" i="1"/>
  <c r="E5" i="1"/>
  <c r="D5" i="1"/>
  <c r="C5" i="1"/>
  <c r="M4" i="1"/>
  <c r="M3" i="1"/>
</calcChain>
</file>

<file path=xl/sharedStrings.xml><?xml version="1.0" encoding="utf-8"?>
<sst xmlns="http://schemas.openxmlformats.org/spreadsheetml/2006/main" count="185" uniqueCount="106">
  <si>
    <t>Marzo</t>
  </si>
  <si>
    <t>Abril</t>
  </si>
  <si>
    <t>Mayo</t>
  </si>
  <si>
    <t xml:space="preserve">Junio </t>
  </si>
  <si>
    <t>Julio</t>
  </si>
  <si>
    <t>Agosto</t>
  </si>
  <si>
    <t>Septiembre</t>
  </si>
  <si>
    <t>Octubre</t>
  </si>
  <si>
    <t>Noviembre</t>
  </si>
  <si>
    <t>Diciembre</t>
  </si>
  <si>
    <t>Total</t>
  </si>
  <si>
    <t>TRIAGE COVID ADULTOS</t>
  </si>
  <si>
    <t>TRIAGE COVID PEDIATRÍA</t>
  </si>
  <si>
    <t>Empleado Hospital Civil</t>
  </si>
  <si>
    <t>Becario Hospital Civil</t>
  </si>
  <si>
    <t>Pacientes</t>
  </si>
  <si>
    <t>Género</t>
  </si>
  <si>
    <t>Mujeres</t>
  </si>
  <si>
    <t>Hombres</t>
  </si>
  <si>
    <t>Grupos Etarios</t>
  </si>
  <si>
    <t>1 a 28 días</t>
  </si>
  <si>
    <t>29 dias a 12 meses</t>
  </si>
  <si>
    <t>13 a 35 meses</t>
  </si>
  <si>
    <t>3 a 5 años</t>
  </si>
  <si>
    <t>6 a 12 años</t>
  </si>
  <si>
    <t>13 a 18 años</t>
  </si>
  <si>
    <t>19 a 64 años</t>
  </si>
  <si>
    <t>65 y mas años</t>
  </si>
  <si>
    <t>Comórbidos</t>
  </si>
  <si>
    <t>Otros</t>
  </si>
  <si>
    <t>Servicio</t>
  </si>
  <si>
    <t>Pacientes Atendidos</t>
  </si>
  <si>
    <t>Estabilizacion Paciente Área Choque</t>
  </si>
  <si>
    <t>PEDIATRIA</t>
  </si>
  <si>
    <t>ADULTOS</t>
  </si>
  <si>
    <t>Triage Covid</t>
  </si>
  <si>
    <t>%</t>
  </si>
  <si>
    <t>Positivo a Covid</t>
  </si>
  <si>
    <t>Defunción Covid</t>
  </si>
  <si>
    <t>I10X Hipertensión esencial (primaria)</t>
  </si>
  <si>
    <t>E149 Diabetes Mellitus No especificada</t>
  </si>
  <si>
    <t>E66X Obesidad</t>
  </si>
  <si>
    <t>J459 Asma, No especificado</t>
  </si>
  <si>
    <t>N189 Enfermedad renal crónica</t>
  </si>
  <si>
    <t>J449 Enfermedad Pulmonar Obstructiva Crónica</t>
  </si>
  <si>
    <t>Diversos Tipos de Cáncer</t>
  </si>
  <si>
    <t>Diversas enfermedades Cardiacas</t>
  </si>
  <si>
    <t>B24X Enfermedad por virus de la inmunodeficiencia humana [VIH], sin otra especificación</t>
  </si>
  <si>
    <t>Ninguno</t>
  </si>
  <si>
    <t>Total Pacientes: 17667</t>
  </si>
  <si>
    <t>Total Pacientes: 3995</t>
  </si>
  <si>
    <t>Total Pacientes: 281</t>
  </si>
  <si>
    <t>Indicadores</t>
  </si>
  <si>
    <t>Ene</t>
  </si>
  <si>
    <t>Feb</t>
  </si>
  <si>
    <t>Mar</t>
  </si>
  <si>
    <t>Abr</t>
  </si>
  <si>
    <t>May</t>
  </si>
  <si>
    <t>Jun</t>
  </si>
  <si>
    <t>Jul</t>
  </si>
  <si>
    <t>Ago</t>
  </si>
  <si>
    <t xml:space="preserve">Sep </t>
  </si>
  <si>
    <t>Oct</t>
  </si>
  <si>
    <t>Nov</t>
  </si>
  <si>
    <t>Dic</t>
  </si>
  <si>
    <t>Anual</t>
  </si>
  <si>
    <t>Promedio Mensual</t>
  </si>
  <si>
    <t>Egresos</t>
  </si>
  <si>
    <t>NA</t>
  </si>
  <si>
    <t>Ingresos</t>
  </si>
  <si>
    <t>Promedio Días Estancia</t>
  </si>
  <si>
    <t>Días de Estancia</t>
  </si>
  <si>
    <t>CIE 10</t>
  </si>
  <si>
    <t>Principales Causas de Egreso</t>
  </si>
  <si>
    <t>Cantidad</t>
  </si>
  <si>
    <t>J189</t>
  </si>
  <si>
    <t>NEUMONIA, NO ESPECIFICADA</t>
  </si>
  <si>
    <t>B342</t>
  </si>
  <si>
    <t>INFECCION DEBIDA A CORONAVIRUS, SIN OTRA ESPECIFICACION</t>
  </si>
  <si>
    <t>B972</t>
  </si>
  <si>
    <t>CORONAVIRUS COMO CAUSA DE ENFERMEDADES CLASIFICADAS EN OTROS CAPITULOS</t>
  </si>
  <si>
    <t>N189</t>
  </si>
  <si>
    <t>INSUFICIENCIA RENAL CRONICA, NO ESPECIFICADA</t>
  </si>
  <si>
    <t>I509</t>
  </si>
  <si>
    <t>INSUFICIENCIA CARDIACA, NO ESPECIFICADA</t>
  </si>
  <si>
    <t>I500</t>
  </si>
  <si>
    <t>INSUFICIENCIA CARDIACA CONGESTIVA</t>
  </si>
  <si>
    <t>I219</t>
  </si>
  <si>
    <t>INFARTO AGUDO DEL MIOCARDIO, SIN OTRA ESPECIFICACION</t>
  </si>
  <si>
    <t>A09X</t>
  </si>
  <si>
    <t>DIARREA Y GASTROENTERITIS DE PRESUNTO ORIGEN INFECCIOSO</t>
  </si>
  <si>
    <t>J449</t>
  </si>
  <si>
    <t>ENFERMEDAD PULMONAR OBSTRUCTIVA CRONICA, NO ESPECIFICADA</t>
  </si>
  <si>
    <t>K922</t>
  </si>
  <si>
    <t>HEMORRAGIA GASTROINTESTINAL, NO ESPECIFICADA</t>
  </si>
  <si>
    <t>Edad</t>
  </si>
  <si>
    <t>Menor de 1 Año</t>
  </si>
  <si>
    <t>1 Año</t>
  </si>
  <si>
    <t>2 - 4 Años</t>
  </si>
  <si>
    <t>5 - 9 Años</t>
  </si>
  <si>
    <t>10 - 14 Años</t>
  </si>
  <si>
    <t>15 - 19 Años</t>
  </si>
  <si>
    <t>20 - 29 Años</t>
  </si>
  <si>
    <t>30 - 49 Años</t>
  </si>
  <si>
    <t>50 - 59 Años</t>
  </si>
  <si>
    <t>60 Y MAS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</si>
</sst>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0" fillId="3" borderId="1" xfId="0" applyFill="1" applyBorder="1"/>
    <xf numFmtId="0" fontId="1" fillId="3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horizontal="right"/>
    </xf>
    <xf numFmtId="0" fontId="1" fillId="2" borderId="1" xfId="0" applyFont="1" applyFill="1" applyBorder="1"/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right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1" fontId="2" fillId="4" borderId="1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3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6" fillId="5" borderId="4" xfId="0" applyFont="1" applyFill="1" applyBorder="1" applyAlignment="1">
      <alignment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6" fillId="0" borderId="8" xfId="0" applyFont="1" applyBorder="1" applyAlignment="1">
      <alignment horizontal="right" vertical="center"/>
    </xf>
    <xf numFmtId="0" fontId="0" fillId="0" borderId="7" xfId="0" applyBorder="1" applyAlignment="1">
      <alignment vertical="top"/>
    </xf>
    <xf numFmtId="0" fontId="6" fillId="5" borderId="7" xfId="0" applyFont="1" applyFill="1" applyBorder="1" applyAlignment="1">
      <alignment vertical="center"/>
    </xf>
    <xf numFmtId="0" fontId="6" fillId="5" borderId="8" xfId="0" applyFont="1" applyFill="1" applyBorder="1" applyAlignment="1">
      <alignment horizontal="right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</xdr:row>
      <xdr:rowOff>0</xdr:rowOff>
    </xdr:from>
    <xdr:to>
      <xdr:col>6</xdr:col>
      <xdr:colOff>9525</xdr:colOff>
      <xdr:row>27</xdr:row>
      <xdr:rowOff>9525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96F130A-F41C-4A2B-A3F5-EDC532C0FE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" y="1714500"/>
          <a:ext cx="6429375" cy="34385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5</xdr:col>
      <xdr:colOff>2238169</xdr:colOff>
      <xdr:row>44</xdr:row>
      <xdr:rowOff>24650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8A441C3-6EB3-4DD6-9781-2499E0DDA5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2900" y="5334000"/>
          <a:ext cx="6419644" cy="3072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556895</xdr:colOff>
      <xdr:row>2</xdr:row>
      <xdr:rowOff>92710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D36F29B-81FD-7A37-AC01-2BAEF14CB4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90500"/>
          <a:ext cx="6652895" cy="28321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0</xdr:colOff>
      <xdr:row>7</xdr:row>
      <xdr:rowOff>0</xdr:rowOff>
    </xdr:from>
    <xdr:to>
      <xdr:col>8</xdr:col>
      <xdr:colOff>566420</xdr:colOff>
      <xdr:row>10</xdr:row>
      <xdr:rowOff>191770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D08A2B-4BDE-3BEE-A935-D5966E78F7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1552575"/>
          <a:ext cx="2852420" cy="7918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0A7D3-2222-480D-865A-3F430A8C0F6B}">
  <dimension ref="B2:M31"/>
  <sheetViews>
    <sheetView tabSelected="1" workbookViewId="0">
      <selection activeCell="A29" sqref="A29:XFD31"/>
    </sheetView>
  </sheetViews>
  <sheetFormatPr baseColWidth="10" defaultRowHeight="15" x14ac:dyDescent="0.25"/>
  <cols>
    <col min="2" max="2" width="19" bestFit="1" customWidth="1"/>
  </cols>
  <sheetData>
    <row r="2" spans="2:13" x14ac:dyDescent="0.25"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</row>
    <row r="3" spans="2:13" x14ac:dyDescent="0.25">
      <c r="B3" s="2" t="s">
        <v>11</v>
      </c>
      <c r="C3" s="3">
        <v>103</v>
      </c>
      <c r="D3" s="3">
        <v>300</v>
      </c>
      <c r="E3" s="3">
        <v>1191</v>
      </c>
      <c r="F3" s="3">
        <v>1585</v>
      </c>
      <c r="G3" s="3">
        <v>2054</v>
      </c>
      <c r="H3" s="3">
        <v>1716</v>
      </c>
      <c r="I3" s="3">
        <v>1417</v>
      </c>
      <c r="J3" s="3">
        <v>1216</v>
      </c>
      <c r="K3" s="3">
        <v>1155</v>
      </c>
      <c r="L3" s="3">
        <v>1777</v>
      </c>
      <c r="M3" s="4">
        <f>SUM(C3:L3)</f>
        <v>12514</v>
      </c>
    </row>
    <row r="4" spans="2:13" x14ac:dyDescent="0.25">
      <c r="B4" s="2" t="s">
        <v>12</v>
      </c>
      <c r="C4" s="3">
        <v>22</v>
      </c>
      <c r="D4" s="3">
        <v>346</v>
      </c>
      <c r="E4" s="3">
        <v>302</v>
      </c>
      <c r="F4" s="3">
        <v>496</v>
      </c>
      <c r="G4" s="3">
        <v>650</v>
      </c>
      <c r="H4" s="3">
        <v>782</v>
      </c>
      <c r="I4" s="3">
        <v>764</v>
      </c>
      <c r="J4" s="3">
        <v>770</v>
      </c>
      <c r="K4" s="3">
        <v>651</v>
      </c>
      <c r="L4" s="3">
        <v>370</v>
      </c>
      <c r="M4" s="4">
        <f>SUM(C4:L4)</f>
        <v>5153</v>
      </c>
    </row>
    <row r="5" spans="2:13" x14ac:dyDescent="0.25">
      <c r="B5" s="2" t="s">
        <v>10</v>
      </c>
      <c r="C5" s="4">
        <f t="shared" ref="C5:L5" si="0">SUM(C3:C4)</f>
        <v>125</v>
      </c>
      <c r="D5" s="4">
        <f t="shared" si="0"/>
        <v>646</v>
      </c>
      <c r="E5" s="4">
        <f t="shared" si="0"/>
        <v>1493</v>
      </c>
      <c r="F5" s="4">
        <f t="shared" si="0"/>
        <v>2081</v>
      </c>
      <c r="G5" s="4">
        <f t="shared" si="0"/>
        <v>2704</v>
      </c>
      <c r="H5" s="4">
        <f t="shared" si="0"/>
        <v>2498</v>
      </c>
      <c r="I5" s="4">
        <f t="shared" si="0"/>
        <v>2181</v>
      </c>
      <c r="J5" s="4">
        <f t="shared" si="0"/>
        <v>1986</v>
      </c>
      <c r="K5" s="4">
        <f t="shared" si="0"/>
        <v>1806</v>
      </c>
      <c r="L5" s="4">
        <f t="shared" si="0"/>
        <v>2147</v>
      </c>
      <c r="M5" s="5">
        <v>17667</v>
      </c>
    </row>
    <row r="6" spans="2:13" x14ac:dyDescent="0.25">
      <c r="B6" s="2"/>
    </row>
    <row r="7" spans="2:13" x14ac:dyDescent="0.25">
      <c r="B7" s="6"/>
      <c r="C7" s="1" t="s">
        <v>0</v>
      </c>
      <c r="D7" s="1" t="s">
        <v>1</v>
      </c>
      <c r="E7" s="1" t="s">
        <v>2</v>
      </c>
      <c r="F7" s="1" t="s">
        <v>3</v>
      </c>
      <c r="G7" s="1" t="s">
        <v>4</v>
      </c>
      <c r="H7" s="1" t="s">
        <v>5</v>
      </c>
      <c r="I7" s="1" t="s">
        <v>6</v>
      </c>
      <c r="J7" s="1" t="s">
        <v>7</v>
      </c>
      <c r="K7" s="1" t="s">
        <v>8</v>
      </c>
      <c r="L7" s="1" t="s">
        <v>9</v>
      </c>
      <c r="M7" s="1" t="s">
        <v>10</v>
      </c>
    </row>
    <row r="8" spans="2:13" x14ac:dyDescent="0.25">
      <c r="B8" s="2" t="s">
        <v>13</v>
      </c>
      <c r="C8" s="3">
        <v>0</v>
      </c>
      <c r="D8" s="3">
        <v>46</v>
      </c>
      <c r="E8" s="3">
        <v>406</v>
      </c>
      <c r="F8" s="3">
        <v>435</v>
      </c>
      <c r="G8" s="3">
        <v>511</v>
      </c>
      <c r="H8" s="3">
        <v>365</v>
      </c>
      <c r="I8" s="3">
        <v>234</v>
      </c>
      <c r="J8" s="3">
        <v>163</v>
      </c>
      <c r="K8" s="3">
        <v>150</v>
      </c>
      <c r="L8" s="3">
        <v>241</v>
      </c>
      <c r="M8" s="3">
        <f>SUM(C8:L8)</f>
        <v>2551</v>
      </c>
    </row>
    <row r="9" spans="2:13" x14ac:dyDescent="0.25">
      <c r="B9" s="2" t="s">
        <v>14</v>
      </c>
      <c r="C9" s="3">
        <v>0</v>
      </c>
      <c r="D9" s="3">
        <v>0</v>
      </c>
      <c r="E9" s="3">
        <v>0</v>
      </c>
      <c r="F9" s="3">
        <v>68</v>
      </c>
      <c r="G9" s="3">
        <v>64</v>
      </c>
      <c r="H9" s="3">
        <v>41</v>
      </c>
      <c r="I9" s="3">
        <v>34</v>
      </c>
      <c r="J9" s="3">
        <v>18</v>
      </c>
      <c r="K9" s="3">
        <v>6</v>
      </c>
      <c r="L9" s="3">
        <v>47</v>
      </c>
      <c r="M9" s="3">
        <f>SUM(C9:L9)</f>
        <v>278</v>
      </c>
    </row>
    <row r="10" spans="2:13" x14ac:dyDescent="0.25">
      <c r="B10" s="2" t="s">
        <v>15</v>
      </c>
      <c r="C10" s="3">
        <v>125</v>
      </c>
      <c r="D10" s="3">
        <v>600</v>
      </c>
      <c r="E10" s="3">
        <v>1087</v>
      </c>
      <c r="F10" s="3">
        <v>1578</v>
      </c>
      <c r="G10" s="3">
        <v>2129</v>
      </c>
      <c r="H10" s="3">
        <v>2092</v>
      </c>
      <c r="I10" s="3">
        <v>1913</v>
      </c>
      <c r="J10" s="3">
        <v>1805</v>
      </c>
      <c r="K10" s="3">
        <v>1650</v>
      </c>
      <c r="L10" s="3">
        <v>1859</v>
      </c>
      <c r="M10" s="3">
        <f>SUM(C10:L10)</f>
        <v>14838</v>
      </c>
    </row>
    <row r="11" spans="2:13" x14ac:dyDescent="0.25">
      <c r="B11" s="2" t="s">
        <v>10</v>
      </c>
      <c r="C11" s="3">
        <f t="shared" ref="C11:L11" si="1">SUM(C8:C10)</f>
        <v>125</v>
      </c>
      <c r="D11" s="3">
        <f t="shared" si="1"/>
        <v>646</v>
      </c>
      <c r="E11" s="3">
        <f t="shared" si="1"/>
        <v>1493</v>
      </c>
      <c r="F11" s="3">
        <f t="shared" si="1"/>
        <v>2081</v>
      </c>
      <c r="G11" s="3">
        <f t="shared" si="1"/>
        <v>2704</v>
      </c>
      <c r="H11" s="3">
        <f t="shared" si="1"/>
        <v>2498</v>
      </c>
      <c r="I11" s="3">
        <f t="shared" si="1"/>
        <v>2181</v>
      </c>
      <c r="J11" s="3">
        <f t="shared" si="1"/>
        <v>1986</v>
      </c>
      <c r="K11" s="3">
        <f t="shared" si="1"/>
        <v>1806</v>
      </c>
      <c r="L11" s="3">
        <f t="shared" si="1"/>
        <v>2147</v>
      </c>
      <c r="M11" s="5">
        <f>SUM(C8:L10)</f>
        <v>17667</v>
      </c>
    </row>
    <row r="12" spans="2:13" x14ac:dyDescent="0.25">
      <c r="B12" s="2"/>
    </row>
    <row r="13" spans="2:13" x14ac:dyDescent="0.25">
      <c r="B13" s="1" t="s">
        <v>16</v>
      </c>
      <c r="C13" s="1" t="s">
        <v>0</v>
      </c>
      <c r="D13" s="1" t="s">
        <v>1</v>
      </c>
      <c r="E13" s="1" t="s">
        <v>2</v>
      </c>
      <c r="F13" s="1" t="s">
        <v>3</v>
      </c>
      <c r="G13" s="1" t="s">
        <v>4</v>
      </c>
      <c r="H13" s="1" t="s">
        <v>5</v>
      </c>
      <c r="I13" s="1" t="s">
        <v>6</v>
      </c>
      <c r="J13" s="1" t="s">
        <v>7</v>
      </c>
      <c r="K13" s="1" t="s">
        <v>8</v>
      </c>
      <c r="L13" s="1" t="s">
        <v>9</v>
      </c>
      <c r="M13" s="1" t="s">
        <v>10</v>
      </c>
    </row>
    <row r="14" spans="2:13" x14ac:dyDescent="0.25">
      <c r="B14" s="7" t="s">
        <v>17</v>
      </c>
      <c r="C14" s="3">
        <v>72</v>
      </c>
      <c r="D14" s="3">
        <v>299</v>
      </c>
      <c r="E14" s="3">
        <v>823</v>
      </c>
      <c r="F14" s="3">
        <v>1018</v>
      </c>
      <c r="G14" s="3">
        <v>1414</v>
      </c>
      <c r="H14" s="3">
        <v>1293</v>
      </c>
      <c r="I14" s="3">
        <v>1056</v>
      </c>
      <c r="J14" s="3">
        <v>950</v>
      </c>
      <c r="K14" s="3">
        <v>887</v>
      </c>
      <c r="L14" s="3">
        <v>1130</v>
      </c>
      <c r="M14" s="3">
        <f>SUM(C14:L14)</f>
        <v>8942</v>
      </c>
    </row>
    <row r="15" spans="2:13" x14ac:dyDescent="0.25">
      <c r="B15" s="7" t="s">
        <v>18</v>
      </c>
      <c r="C15" s="3">
        <v>53</v>
      </c>
      <c r="D15" s="3">
        <v>347</v>
      </c>
      <c r="E15" s="3">
        <v>670</v>
      </c>
      <c r="F15" s="3">
        <v>1063</v>
      </c>
      <c r="G15" s="3">
        <v>1290</v>
      </c>
      <c r="H15" s="3">
        <v>1205</v>
      </c>
      <c r="I15" s="3">
        <v>1125</v>
      </c>
      <c r="J15" s="3">
        <v>1036</v>
      </c>
      <c r="K15" s="3">
        <v>919</v>
      </c>
      <c r="L15" s="3">
        <v>1017</v>
      </c>
      <c r="M15" s="3">
        <f>SUM(C15:L15)</f>
        <v>8725</v>
      </c>
    </row>
    <row r="16" spans="2:13" x14ac:dyDescent="0.25">
      <c r="B16" s="7" t="s">
        <v>10</v>
      </c>
      <c r="C16" s="3">
        <f t="shared" ref="C16:L16" si="2">SUM(C14:C15)</f>
        <v>125</v>
      </c>
      <c r="D16" s="3">
        <f t="shared" si="2"/>
        <v>646</v>
      </c>
      <c r="E16" s="3">
        <f t="shared" si="2"/>
        <v>1493</v>
      </c>
      <c r="F16" s="3">
        <f t="shared" si="2"/>
        <v>2081</v>
      </c>
      <c r="G16" s="3">
        <f t="shared" si="2"/>
        <v>2704</v>
      </c>
      <c r="H16" s="3">
        <f t="shared" si="2"/>
        <v>2498</v>
      </c>
      <c r="I16" s="3">
        <f t="shared" si="2"/>
        <v>2181</v>
      </c>
      <c r="J16" s="3">
        <f t="shared" si="2"/>
        <v>1986</v>
      </c>
      <c r="K16" s="3">
        <f t="shared" si="2"/>
        <v>1806</v>
      </c>
      <c r="L16" s="3">
        <f t="shared" si="2"/>
        <v>2147</v>
      </c>
      <c r="M16" s="8">
        <f>SUM(C16:L16)</f>
        <v>17667</v>
      </c>
    </row>
    <row r="18" spans="2:13" x14ac:dyDescent="0.25">
      <c r="B18" s="1" t="s">
        <v>19</v>
      </c>
      <c r="C18" s="1" t="s">
        <v>0</v>
      </c>
      <c r="D18" s="1" t="s">
        <v>1</v>
      </c>
      <c r="E18" s="1" t="s">
        <v>2</v>
      </c>
      <c r="F18" s="1" t="s">
        <v>3</v>
      </c>
      <c r="G18" s="1" t="s">
        <v>4</v>
      </c>
      <c r="H18" s="1" t="s">
        <v>5</v>
      </c>
      <c r="I18" s="1" t="s">
        <v>6</v>
      </c>
      <c r="J18" s="1" t="s">
        <v>7</v>
      </c>
      <c r="K18" s="1" t="s">
        <v>8</v>
      </c>
      <c r="L18" s="1" t="s">
        <v>9</v>
      </c>
      <c r="M18" s="1" t="s">
        <v>10</v>
      </c>
    </row>
    <row r="19" spans="2:13" x14ac:dyDescent="0.25">
      <c r="B19" s="9" t="s">
        <v>20</v>
      </c>
      <c r="C19" s="3">
        <v>2</v>
      </c>
      <c r="D19" s="3">
        <v>9</v>
      </c>
      <c r="E19" s="3">
        <v>9</v>
      </c>
      <c r="F19" s="3">
        <v>26</v>
      </c>
      <c r="G19" s="3">
        <v>19</v>
      </c>
      <c r="H19" s="3">
        <v>25</v>
      </c>
      <c r="I19" s="3">
        <v>30</v>
      </c>
      <c r="J19" s="3">
        <v>32</v>
      </c>
      <c r="K19" s="3">
        <v>30</v>
      </c>
      <c r="L19" s="3">
        <v>20</v>
      </c>
      <c r="M19" s="3">
        <f t="shared" ref="M19:M26" si="3">SUM(C19:L19)</f>
        <v>202</v>
      </c>
    </row>
    <row r="20" spans="2:13" x14ac:dyDescent="0.25">
      <c r="B20" s="9" t="s">
        <v>21</v>
      </c>
      <c r="C20" s="3">
        <v>10</v>
      </c>
      <c r="D20" s="3">
        <v>51</v>
      </c>
      <c r="E20" s="3">
        <v>41</v>
      </c>
      <c r="F20" s="3">
        <v>75</v>
      </c>
      <c r="G20" s="3">
        <v>92</v>
      </c>
      <c r="H20" s="3">
        <v>106</v>
      </c>
      <c r="I20" s="3">
        <v>107</v>
      </c>
      <c r="J20" s="3">
        <v>134</v>
      </c>
      <c r="K20" s="3">
        <v>118</v>
      </c>
      <c r="L20" s="3">
        <v>62</v>
      </c>
      <c r="M20" s="3">
        <f t="shared" si="3"/>
        <v>796</v>
      </c>
    </row>
    <row r="21" spans="2:13" x14ac:dyDescent="0.25">
      <c r="B21" s="9" t="s">
        <v>22</v>
      </c>
      <c r="C21" s="3">
        <v>4</v>
      </c>
      <c r="D21" s="3">
        <v>74</v>
      </c>
      <c r="E21" s="3">
        <v>61</v>
      </c>
      <c r="F21" s="3">
        <v>111</v>
      </c>
      <c r="G21" s="3">
        <v>110</v>
      </c>
      <c r="H21" s="3">
        <v>155</v>
      </c>
      <c r="I21" s="3">
        <v>151</v>
      </c>
      <c r="J21" s="3">
        <v>133</v>
      </c>
      <c r="K21" s="3">
        <v>130</v>
      </c>
      <c r="L21" s="3">
        <v>75</v>
      </c>
      <c r="M21" s="3">
        <f t="shared" si="3"/>
        <v>1004</v>
      </c>
    </row>
    <row r="22" spans="2:13" x14ac:dyDescent="0.25">
      <c r="B22" s="9" t="s">
        <v>23</v>
      </c>
      <c r="C22" s="3">
        <v>11</v>
      </c>
      <c r="D22" s="3">
        <v>60</v>
      </c>
      <c r="E22" s="3">
        <v>62</v>
      </c>
      <c r="F22" s="3">
        <v>93</v>
      </c>
      <c r="G22" s="3">
        <v>150</v>
      </c>
      <c r="H22" s="3">
        <v>166</v>
      </c>
      <c r="I22" s="3">
        <v>176</v>
      </c>
      <c r="J22" s="3">
        <v>163</v>
      </c>
      <c r="K22" s="3">
        <v>138</v>
      </c>
      <c r="L22" s="3">
        <v>76</v>
      </c>
      <c r="M22" s="3">
        <f t="shared" si="3"/>
        <v>1095</v>
      </c>
    </row>
    <row r="23" spans="2:13" x14ac:dyDescent="0.25">
      <c r="B23" s="9" t="s">
        <v>24</v>
      </c>
      <c r="C23" s="3">
        <v>5</v>
      </c>
      <c r="D23" s="3">
        <v>146</v>
      </c>
      <c r="E23" s="3">
        <v>132</v>
      </c>
      <c r="F23" s="3">
        <v>174</v>
      </c>
      <c r="G23" s="3">
        <v>251</v>
      </c>
      <c r="H23" s="3">
        <v>292</v>
      </c>
      <c r="I23" s="3">
        <v>271</v>
      </c>
      <c r="J23" s="3">
        <v>258</v>
      </c>
      <c r="K23" s="3">
        <v>204</v>
      </c>
      <c r="L23" s="3">
        <v>134</v>
      </c>
      <c r="M23" s="3">
        <f t="shared" si="3"/>
        <v>1867</v>
      </c>
    </row>
    <row r="24" spans="2:13" x14ac:dyDescent="0.25">
      <c r="B24" s="9" t="s">
        <v>25</v>
      </c>
      <c r="C24" s="3">
        <v>10</v>
      </c>
      <c r="D24" s="3">
        <v>53</v>
      </c>
      <c r="E24" s="3">
        <v>54</v>
      </c>
      <c r="F24" s="3">
        <v>67</v>
      </c>
      <c r="G24" s="3">
        <v>103</v>
      </c>
      <c r="H24" s="3">
        <v>131</v>
      </c>
      <c r="I24" s="3">
        <v>94</v>
      </c>
      <c r="J24" s="3">
        <v>114</v>
      </c>
      <c r="K24" s="3">
        <v>94</v>
      </c>
      <c r="L24" s="3">
        <v>82</v>
      </c>
      <c r="M24" s="3">
        <f t="shared" si="3"/>
        <v>802</v>
      </c>
    </row>
    <row r="25" spans="2:13" x14ac:dyDescent="0.25">
      <c r="B25" s="9" t="s">
        <v>26</v>
      </c>
      <c r="C25" s="3">
        <v>79</v>
      </c>
      <c r="D25" s="3">
        <v>226</v>
      </c>
      <c r="E25" s="3">
        <v>1081</v>
      </c>
      <c r="F25" s="3">
        <v>1428</v>
      </c>
      <c r="G25" s="3">
        <v>1802</v>
      </c>
      <c r="H25" s="3">
        <v>1480</v>
      </c>
      <c r="I25" s="3">
        <v>1187</v>
      </c>
      <c r="J25" s="3">
        <v>1016</v>
      </c>
      <c r="K25" s="3">
        <v>954</v>
      </c>
      <c r="L25" s="3">
        <v>1508</v>
      </c>
      <c r="M25" s="3">
        <f t="shared" si="3"/>
        <v>10761</v>
      </c>
    </row>
    <row r="26" spans="2:13" x14ac:dyDescent="0.25">
      <c r="B26" s="9" t="s">
        <v>27</v>
      </c>
      <c r="C26" s="3">
        <v>4</v>
      </c>
      <c r="D26" s="3">
        <v>27</v>
      </c>
      <c r="E26" s="3">
        <v>53</v>
      </c>
      <c r="F26" s="3">
        <v>107</v>
      </c>
      <c r="G26" s="3">
        <v>177</v>
      </c>
      <c r="H26" s="3">
        <v>143</v>
      </c>
      <c r="I26" s="3">
        <v>165</v>
      </c>
      <c r="J26" s="3">
        <v>136</v>
      </c>
      <c r="K26" s="3">
        <v>138</v>
      </c>
      <c r="L26" s="3">
        <v>190</v>
      </c>
      <c r="M26" s="3">
        <f t="shared" si="3"/>
        <v>1140</v>
      </c>
    </row>
    <row r="27" spans="2:13" x14ac:dyDescent="0.25">
      <c r="B27" s="7" t="s">
        <v>10</v>
      </c>
      <c r="C27" s="3">
        <f t="shared" ref="C27:M27" si="4">SUM(C19:C26)</f>
        <v>125</v>
      </c>
      <c r="D27" s="3">
        <f t="shared" si="4"/>
        <v>646</v>
      </c>
      <c r="E27" s="3">
        <f t="shared" si="4"/>
        <v>1493</v>
      </c>
      <c r="F27" s="3">
        <f t="shared" si="4"/>
        <v>2081</v>
      </c>
      <c r="G27" s="3">
        <f t="shared" si="4"/>
        <v>2704</v>
      </c>
      <c r="H27" s="3">
        <f t="shared" si="4"/>
        <v>2498</v>
      </c>
      <c r="I27" s="3">
        <f t="shared" si="4"/>
        <v>2181</v>
      </c>
      <c r="J27" s="3">
        <f t="shared" si="4"/>
        <v>1986</v>
      </c>
      <c r="K27" s="3">
        <f t="shared" si="4"/>
        <v>1806</v>
      </c>
      <c r="L27" s="3">
        <f t="shared" si="4"/>
        <v>2147</v>
      </c>
      <c r="M27" s="5">
        <f t="shared" si="4"/>
        <v>17667</v>
      </c>
    </row>
    <row r="29" spans="2:13" x14ac:dyDescent="0.25">
      <c r="B29" s="10"/>
    </row>
    <row r="30" spans="2:13" x14ac:dyDescent="0.25">
      <c r="B30" s="10"/>
    </row>
    <row r="31" spans="2:13" x14ac:dyDescent="0.25">
      <c r="B31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841F3-E789-4DF4-AB79-D647E3E0D1D6}">
  <dimension ref="B5:F8"/>
  <sheetViews>
    <sheetView workbookViewId="0">
      <selection activeCell="I11" sqref="I11"/>
    </sheetView>
  </sheetViews>
  <sheetFormatPr baseColWidth="10" defaultRowHeight="15" x14ac:dyDescent="0.25"/>
  <cols>
    <col min="1" max="1" width="5.140625" customWidth="1"/>
    <col min="2" max="2" width="10.28515625" bestFit="1" customWidth="1"/>
    <col min="3" max="3" width="19.42578125" bestFit="1" customWidth="1"/>
    <col min="4" max="4" width="5" bestFit="1" customWidth="1"/>
    <col min="5" max="5" width="28" customWidth="1"/>
    <col min="6" max="6" width="33.5703125" bestFit="1" customWidth="1"/>
    <col min="7" max="7" width="4.140625" customWidth="1"/>
    <col min="8" max="8" width="8.28515625" bestFit="1" customWidth="1"/>
    <col min="9" max="9" width="8.5703125" bestFit="1" customWidth="1"/>
    <col min="10" max="10" width="8.7109375" bestFit="1" customWidth="1"/>
    <col min="11" max="11" width="12.28515625" bestFit="1" customWidth="1"/>
    <col min="12" max="12" width="12.7109375" bestFit="1" customWidth="1"/>
    <col min="13" max="13" width="7.42578125" bestFit="1" customWidth="1"/>
    <col min="14" max="14" width="9.5703125" bestFit="1" customWidth="1"/>
    <col min="15" max="15" width="10.85546875" bestFit="1" customWidth="1"/>
    <col min="16" max="16" width="10.42578125" bestFit="1" customWidth="1"/>
    <col min="17" max="17" width="21.85546875" bestFit="1" customWidth="1"/>
    <col min="18" max="18" width="25.7109375" bestFit="1" customWidth="1"/>
    <col min="19" max="19" width="18.85546875" bestFit="1" customWidth="1"/>
    <col min="20" max="20" width="16.140625" bestFit="1" customWidth="1"/>
  </cols>
  <sheetData>
    <row r="5" spans="2:6" x14ac:dyDescent="0.25">
      <c r="B5" s="1" t="s">
        <v>30</v>
      </c>
      <c r="C5" s="11" t="s">
        <v>31</v>
      </c>
      <c r="E5" s="1" t="s">
        <v>30</v>
      </c>
      <c r="F5" s="1" t="s">
        <v>32</v>
      </c>
    </row>
    <row r="6" spans="2:6" x14ac:dyDescent="0.25">
      <c r="B6" s="3" t="s">
        <v>33</v>
      </c>
      <c r="C6" s="3">
        <v>3070</v>
      </c>
      <c r="E6" s="3" t="s">
        <v>33</v>
      </c>
      <c r="F6" s="3">
        <v>24</v>
      </c>
    </row>
    <row r="7" spans="2:6" x14ac:dyDescent="0.25">
      <c r="B7" s="3" t="s">
        <v>34</v>
      </c>
      <c r="C7" s="3">
        <v>9139</v>
      </c>
      <c r="E7" s="3" t="s">
        <v>34</v>
      </c>
      <c r="F7" s="3">
        <v>860</v>
      </c>
    </row>
    <row r="8" spans="2:6" x14ac:dyDescent="0.25">
      <c r="B8" s="1" t="s">
        <v>10</v>
      </c>
      <c r="C8" s="12">
        <f>SUM(C6:C7)</f>
        <v>12209</v>
      </c>
      <c r="E8" s="1" t="s">
        <v>10</v>
      </c>
      <c r="F8" s="12">
        <v>884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FC10E-93A9-4A9E-898E-898F8285069C}">
  <dimension ref="A2:K16"/>
  <sheetViews>
    <sheetView workbookViewId="0">
      <selection activeCell="D15" sqref="D15"/>
    </sheetView>
  </sheetViews>
  <sheetFormatPr baseColWidth="10" defaultRowHeight="12.75" x14ac:dyDescent="0.2"/>
  <cols>
    <col min="1" max="1" width="26.42578125" style="16" customWidth="1"/>
    <col min="2" max="2" width="11.42578125" style="16"/>
    <col min="3" max="3" width="11.42578125" style="22"/>
    <col min="4" max="4" width="11.42578125" style="16"/>
    <col min="5" max="5" width="24.42578125" style="16" customWidth="1"/>
    <col min="6" max="6" width="15" style="16" bestFit="1" customWidth="1"/>
    <col min="7" max="7" width="15" style="22" customWidth="1"/>
    <col min="8" max="8" width="11.42578125" style="16"/>
    <col min="9" max="9" width="22.7109375" style="16" customWidth="1"/>
    <col min="10" max="10" width="15.5703125" style="16" bestFit="1" customWidth="1"/>
    <col min="11" max="11" width="11.42578125" style="22"/>
    <col min="12" max="16384" width="11.42578125" style="16"/>
  </cols>
  <sheetData>
    <row r="2" spans="1:11" x14ac:dyDescent="0.2">
      <c r="A2" s="13" t="s">
        <v>28</v>
      </c>
      <c r="B2" s="14" t="s">
        <v>35</v>
      </c>
      <c r="C2" s="15" t="s">
        <v>36</v>
      </c>
      <c r="E2" s="13" t="s">
        <v>28</v>
      </c>
      <c r="F2" s="14" t="s">
        <v>37</v>
      </c>
      <c r="G2" s="15" t="s">
        <v>36</v>
      </c>
      <c r="I2" s="13" t="s">
        <v>28</v>
      </c>
      <c r="J2" s="14" t="s">
        <v>38</v>
      </c>
      <c r="K2" s="15" t="s">
        <v>36</v>
      </c>
    </row>
    <row r="3" spans="1:11" ht="25.5" x14ac:dyDescent="0.2">
      <c r="A3" s="17" t="s">
        <v>39</v>
      </c>
      <c r="B3" s="18">
        <v>5700</v>
      </c>
      <c r="C3" s="19">
        <f>(B3/(17667/100))</f>
        <v>32.263542197317037</v>
      </c>
      <c r="D3" s="20"/>
      <c r="E3" s="17" t="s">
        <v>39</v>
      </c>
      <c r="F3" s="18">
        <v>1073</v>
      </c>
      <c r="G3" s="19">
        <f>(F3/(3995/100))</f>
        <v>26.85857321652065</v>
      </c>
      <c r="H3" s="20"/>
      <c r="I3" s="17" t="s">
        <v>39</v>
      </c>
      <c r="J3" s="18">
        <v>120</v>
      </c>
      <c r="K3" s="19">
        <f>(J3/(281/100))</f>
        <v>42.704626334519574</v>
      </c>
    </row>
    <row r="4" spans="1:11" ht="25.5" x14ac:dyDescent="0.2">
      <c r="A4" s="17" t="s">
        <v>40</v>
      </c>
      <c r="B4" s="18">
        <v>4507</v>
      </c>
      <c r="C4" s="19">
        <f t="shared" ref="C4:C13" si="0">(B4/(17667/100))</f>
        <v>25.510839418124188</v>
      </c>
      <c r="D4" s="20"/>
      <c r="E4" s="17" t="s">
        <v>40</v>
      </c>
      <c r="F4" s="18">
        <v>988</v>
      </c>
      <c r="G4" s="19">
        <f t="shared" ref="G4:G13" si="1">(F4/(3995/100))</f>
        <v>24.730913642052563</v>
      </c>
      <c r="H4" s="20"/>
      <c r="I4" s="17" t="s">
        <v>40</v>
      </c>
      <c r="J4" s="18">
        <v>90</v>
      </c>
      <c r="K4" s="19">
        <f t="shared" ref="K4:K13" si="2">(J4/(281/100))</f>
        <v>32.028469750889677</v>
      </c>
    </row>
    <row r="5" spans="1:11" x14ac:dyDescent="0.2">
      <c r="A5" s="17" t="s">
        <v>41</v>
      </c>
      <c r="B5" s="18">
        <v>762</v>
      </c>
      <c r="C5" s="19">
        <f t="shared" si="0"/>
        <v>4.3131261674308039</v>
      </c>
      <c r="D5" s="20"/>
      <c r="E5" s="17" t="s">
        <v>41</v>
      </c>
      <c r="F5" s="18">
        <v>370</v>
      </c>
      <c r="G5" s="19">
        <f t="shared" si="1"/>
        <v>9.2615769712140175</v>
      </c>
      <c r="H5" s="20"/>
      <c r="I5" s="17" t="s">
        <v>41</v>
      </c>
      <c r="J5" s="18">
        <v>66</v>
      </c>
      <c r="K5" s="19">
        <f t="shared" si="2"/>
        <v>23.487544483985765</v>
      </c>
    </row>
    <row r="6" spans="1:11" ht="25.5" x14ac:dyDescent="0.2">
      <c r="A6" s="17" t="s">
        <v>42</v>
      </c>
      <c r="B6" s="18">
        <v>257</v>
      </c>
      <c r="C6" s="19">
        <f t="shared" si="0"/>
        <v>1.454689534159733</v>
      </c>
      <c r="D6" s="20"/>
      <c r="E6" s="17" t="s">
        <v>42</v>
      </c>
      <c r="F6" s="18">
        <v>151</v>
      </c>
      <c r="G6" s="19">
        <f t="shared" si="1"/>
        <v>3.7797246558197743</v>
      </c>
      <c r="H6" s="20"/>
      <c r="I6" s="17" t="s">
        <v>42</v>
      </c>
      <c r="J6" s="18">
        <v>2</v>
      </c>
      <c r="K6" s="19">
        <f t="shared" si="2"/>
        <v>0.71174377224199292</v>
      </c>
    </row>
    <row r="7" spans="1:11" ht="25.5" x14ac:dyDescent="0.2">
      <c r="A7" s="17" t="s">
        <v>43</v>
      </c>
      <c r="B7" s="18">
        <v>61</v>
      </c>
      <c r="C7" s="19">
        <f t="shared" si="0"/>
        <v>0.34527650421690159</v>
      </c>
      <c r="D7" s="20"/>
      <c r="E7" s="17" t="s">
        <v>43</v>
      </c>
      <c r="F7" s="18">
        <v>59</v>
      </c>
      <c r="G7" s="19">
        <f t="shared" si="1"/>
        <v>1.4768460575719649</v>
      </c>
      <c r="H7" s="20"/>
      <c r="I7" s="17" t="s">
        <v>43</v>
      </c>
      <c r="J7" s="18">
        <v>34</v>
      </c>
      <c r="K7" s="19">
        <f t="shared" si="2"/>
        <v>12.099644128113878</v>
      </c>
    </row>
    <row r="8" spans="1:11" ht="25.5" x14ac:dyDescent="0.2">
      <c r="A8" s="17" t="s">
        <v>44</v>
      </c>
      <c r="B8" s="18">
        <v>42</v>
      </c>
      <c r="C8" s="19">
        <f t="shared" si="0"/>
        <v>0.23773136355917815</v>
      </c>
      <c r="D8" s="20"/>
      <c r="E8" s="17" t="s">
        <v>44</v>
      </c>
      <c r="F8" s="18">
        <v>40</v>
      </c>
      <c r="G8" s="19">
        <f t="shared" si="1"/>
        <v>1.0012515644555693</v>
      </c>
      <c r="H8" s="20"/>
      <c r="I8" s="17" t="s">
        <v>44</v>
      </c>
      <c r="J8" s="18">
        <v>7</v>
      </c>
      <c r="K8" s="19">
        <f t="shared" si="2"/>
        <v>2.4911032028469751</v>
      </c>
    </row>
    <row r="9" spans="1:11" x14ac:dyDescent="0.2">
      <c r="A9" s="17" t="s">
        <v>45</v>
      </c>
      <c r="B9" s="18">
        <v>108</v>
      </c>
      <c r="C9" s="19">
        <f t="shared" si="0"/>
        <v>0.61130922058074377</v>
      </c>
      <c r="D9" s="20"/>
      <c r="E9" s="17" t="s">
        <v>45</v>
      </c>
      <c r="F9" s="18">
        <v>95</v>
      </c>
      <c r="G9" s="19">
        <f t="shared" si="1"/>
        <v>2.3779724655819772</v>
      </c>
      <c r="H9" s="20"/>
      <c r="I9" s="17" t="s">
        <v>45</v>
      </c>
      <c r="J9" s="18">
        <v>9</v>
      </c>
      <c r="K9" s="19">
        <f t="shared" si="2"/>
        <v>3.2028469750889679</v>
      </c>
    </row>
    <row r="10" spans="1:11" ht="25.5" x14ac:dyDescent="0.2">
      <c r="A10" s="17" t="s">
        <v>46</v>
      </c>
      <c r="B10" s="18">
        <v>54</v>
      </c>
      <c r="C10" s="19">
        <f t="shared" si="0"/>
        <v>0.30565461029037189</v>
      </c>
      <c r="D10" s="20"/>
      <c r="E10" s="17" t="s">
        <v>46</v>
      </c>
      <c r="F10" s="18">
        <v>39</v>
      </c>
      <c r="G10" s="19">
        <f t="shared" si="1"/>
        <v>0.97622027534418021</v>
      </c>
      <c r="H10" s="20"/>
      <c r="I10" s="17" t="s">
        <v>46</v>
      </c>
      <c r="J10" s="18">
        <v>8</v>
      </c>
      <c r="K10" s="19">
        <f t="shared" si="2"/>
        <v>2.8469750889679717</v>
      </c>
    </row>
    <row r="11" spans="1:11" ht="51" x14ac:dyDescent="0.2">
      <c r="A11" s="17" t="s">
        <v>47</v>
      </c>
      <c r="B11" s="18">
        <v>30</v>
      </c>
      <c r="C11" s="19">
        <f t="shared" si="0"/>
        <v>0.16980811682798438</v>
      </c>
      <c r="D11" s="20"/>
      <c r="E11" s="17" t="s">
        <v>47</v>
      </c>
      <c r="F11" s="18">
        <v>12</v>
      </c>
      <c r="G11" s="19">
        <f t="shared" si="1"/>
        <v>0.30037546933667081</v>
      </c>
      <c r="H11" s="20"/>
      <c r="I11" s="17" t="s">
        <v>47</v>
      </c>
      <c r="J11" s="18">
        <v>5</v>
      </c>
      <c r="K11" s="19">
        <f t="shared" si="2"/>
        <v>1.7793594306049823</v>
      </c>
    </row>
    <row r="12" spans="1:11" x14ac:dyDescent="0.2">
      <c r="A12" s="17" t="s">
        <v>29</v>
      </c>
      <c r="B12" s="18">
        <v>248</v>
      </c>
      <c r="C12" s="19">
        <f t="shared" si="0"/>
        <v>1.4037470991113377</v>
      </c>
      <c r="D12" s="20"/>
      <c r="E12" s="17" t="s">
        <v>29</v>
      </c>
      <c r="F12" s="18">
        <v>97</v>
      </c>
      <c r="G12" s="19">
        <f t="shared" si="1"/>
        <v>2.4280350438047558</v>
      </c>
      <c r="H12" s="20"/>
      <c r="I12" s="17" t="s">
        <v>29</v>
      </c>
      <c r="J12" s="18">
        <v>25</v>
      </c>
      <c r="K12" s="19">
        <f t="shared" si="2"/>
        <v>8.8967971530249113</v>
      </c>
    </row>
    <row r="13" spans="1:11" x14ac:dyDescent="0.2">
      <c r="A13" s="17" t="s">
        <v>48</v>
      </c>
      <c r="B13" s="18">
        <v>8295</v>
      </c>
      <c r="C13" s="19">
        <f t="shared" si="0"/>
        <v>46.951944302937683</v>
      </c>
      <c r="D13" s="20"/>
      <c r="E13" s="17" t="s">
        <v>48</v>
      </c>
      <c r="F13" s="18">
        <v>1703</v>
      </c>
      <c r="G13" s="19">
        <f t="shared" si="1"/>
        <v>42.628285356695869</v>
      </c>
      <c r="H13" s="20"/>
      <c r="I13" s="17" t="s">
        <v>48</v>
      </c>
      <c r="J13" s="18">
        <v>0</v>
      </c>
      <c r="K13" s="19">
        <f t="shared" si="2"/>
        <v>0</v>
      </c>
    </row>
    <row r="14" spans="1:11" x14ac:dyDescent="0.2">
      <c r="C14" s="21"/>
    </row>
    <row r="15" spans="1:11" x14ac:dyDescent="0.2">
      <c r="A15" s="23" t="s">
        <v>49</v>
      </c>
      <c r="E15" s="23" t="s">
        <v>50</v>
      </c>
      <c r="I15" s="23" t="s">
        <v>51</v>
      </c>
    </row>
    <row r="16" spans="1:11" x14ac:dyDescent="0.2">
      <c r="I16" s="2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54D63-1D3D-470F-BC7B-F8100E581017}">
  <dimension ref="A2:O22"/>
  <sheetViews>
    <sheetView workbookViewId="0">
      <selection activeCell="F16" sqref="F16"/>
    </sheetView>
  </sheetViews>
  <sheetFormatPr baseColWidth="10" defaultRowHeight="15" x14ac:dyDescent="0.25"/>
  <cols>
    <col min="1" max="1" width="18.28515625" customWidth="1"/>
  </cols>
  <sheetData>
    <row r="2" spans="1:15" ht="15.75" thickBot="1" x14ac:dyDescent="0.3"/>
    <row r="3" spans="1:15" ht="15.75" thickBot="1" x14ac:dyDescent="0.3">
      <c r="A3" s="25" t="s">
        <v>52</v>
      </c>
      <c r="B3" s="26" t="s">
        <v>53</v>
      </c>
      <c r="C3" s="27" t="s">
        <v>54</v>
      </c>
      <c r="D3" s="27" t="s">
        <v>55</v>
      </c>
      <c r="E3" s="27" t="s">
        <v>56</v>
      </c>
      <c r="F3" s="27" t="s">
        <v>57</v>
      </c>
      <c r="G3" s="27" t="s">
        <v>58</v>
      </c>
      <c r="H3" s="27" t="s">
        <v>59</v>
      </c>
      <c r="I3" s="27" t="s">
        <v>60</v>
      </c>
      <c r="J3" s="27" t="s">
        <v>61</v>
      </c>
      <c r="K3" s="27" t="s">
        <v>62</v>
      </c>
      <c r="L3" s="27" t="s">
        <v>63</v>
      </c>
      <c r="M3" s="27" t="s">
        <v>64</v>
      </c>
      <c r="N3" s="27" t="s">
        <v>65</v>
      </c>
      <c r="O3" s="27" t="s">
        <v>66</v>
      </c>
    </row>
    <row r="4" spans="1:15" ht="15.75" thickBot="1" x14ac:dyDescent="0.3">
      <c r="A4" s="28" t="s">
        <v>67</v>
      </c>
      <c r="B4" s="29" t="s">
        <v>68</v>
      </c>
      <c r="C4" s="30" t="s">
        <v>68</v>
      </c>
      <c r="D4" s="31">
        <v>63</v>
      </c>
      <c r="E4" s="31">
        <v>25</v>
      </c>
      <c r="F4" s="31">
        <v>58</v>
      </c>
      <c r="G4" s="31">
        <v>117</v>
      </c>
      <c r="H4" s="31">
        <v>96</v>
      </c>
      <c r="I4" s="31">
        <v>91</v>
      </c>
      <c r="J4" s="31">
        <v>113</v>
      </c>
      <c r="K4" s="31">
        <v>109</v>
      </c>
      <c r="L4" s="31">
        <v>94</v>
      </c>
      <c r="M4" s="31">
        <v>108</v>
      </c>
      <c r="N4" s="31">
        <v>874</v>
      </c>
      <c r="O4" s="32">
        <v>87.4</v>
      </c>
    </row>
    <row r="5" spans="1:15" ht="15.75" thickBot="1" x14ac:dyDescent="0.3">
      <c r="A5" s="28" t="s">
        <v>69</v>
      </c>
      <c r="B5" s="29" t="s">
        <v>68</v>
      </c>
      <c r="C5" s="30" t="s">
        <v>68</v>
      </c>
      <c r="D5" s="31">
        <v>75</v>
      </c>
      <c r="E5" s="31">
        <v>34</v>
      </c>
      <c r="F5" s="31">
        <v>72</v>
      </c>
      <c r="G5" s="31">
        <v>117</v>
      </c>
      <c r="H5" s="31">
        <v>95</v>
      </c>
      <c r="I5" s="31">
        <v>95</v>
      </c>
      <c r="J5" s="31">
        <v>116</v>
      </c>
      <c r="K5" s="31">
        <v>102</v>
      </c>
      <c r="L5" s="31">
        <v>95</v>
      </c>
      <c r="M5" s="31">
        <v>109</v>
      </c>
      <c r="N5" s="31">
        <v>910</v>
      </c>
      <c r="O5" s="32">
        <v>91</v>
      </c>
    </row>
    <row r="6" spans="1:15" ht="15.75" thickBot="1" x14ac:dyDescent="0.3">
      <c r="A6" s="28" t="s">
        <v>70</v>
      </c>
      <c r="B6" s="29" t="s">
        <v>68</v>
      </c>
      <c r="C6" s="30" t="s">
        <v>68</v>
      </c>
      <c r="D6" s="31">
        <v>8.2899999999999991</v>
      </c>
      <c r="E6" s="31">
        <v>4.8</v>
      </c>
      <c r="F6" s="31">
        <v>5.97</v>
      </c>
      <c r="G6" s="31">
        <v>5.69</v>
      </c>
      <c r="H6" s="31">
        <v>7.74</v>
      </c>
      <c r="I6" s="31">
        <v>9.27</v>
      </c>
      <c r="J6" s="31">
        <v>8.1199999999999992</v>
      </c>
      <c r="K6" s="31">
        <v>7.33</v>
      </c>
      <c r="L6" s="31">
        <v>7.6</v>
      </c>
      <c r="M6" s="31">
        <v>7.29</v>
      </c>
      <c r="N6" s="31">
        <v>7.39</v>
      </c>
      <c r="O6" s="32">
        <v>7.39</v>
      </c>
    </row>
    <row r="7" spans="1:15" ht="15.75" thickBot="1" x14ac:dyDescent="0.3">
      <c r="A7" s="28" t="s">
        <v>71</v>
      </c>
      <c r="B7" s="29" t="s">
        <v>68</v>
      </c>
      <c r="C7" s="30" t="s">
        <v>68</v>
      </c>
      <c r="D7" s="31">
        <v>522</v>
      </c>
      <c r="E7" s="31">
        <v>120</v>
      </c>
      <c r="F7" s="31">
        <v>346</v>
      </c>
      <c r="G7" s="31">
        <v>666</v>
      </c>
      <c r="H7" s="31">
        <v>743</v>
      </c>
      <c r="I7" s="31">
        <v>844</v>
      </c>
      <c r="J7" s="31">
        <v>917</v>
      </c>
      <c r="K7" s="31">
        <v>799</v>
      </c>
      <c r="L7" s="31">
        <v>714</v>
      </c>
      <c r="M7" s="31">
        <v>787</v>
      </c>
      <c r="N7" s="31">
        <v>6458</v>
      </c>
      <c r="O7" s="32">
        <v>645.79999999999995</v>
      </c>
    </row>
    <row r="9" spans="1:15" ht="15.75" thickBot="1" x14ac:dyDescent="0.3"/>
    <row r="10" spans="1:15" ht="15.75" thickBot="1" x14ac:dyDescent="0.3">
      <c r="A10" s="33" t="s">
        <v>72</v>
      </c>
      <c r="B10" s="34" t="s">
        <v>73</v>
      </c>
      <c r="C10" s="35" t="s">
        <v>74</v>
      </c>
    </row>
    <row r="11" spans="1:15" ht="15.75" thickBot="1" x14ac:dyDescent="0.3">
      <c r="A11" s="36" t="s">
        <v>75</v>
      </c>
      <c r="B11" s="37" t="s">
        <v>76</v>
      </c>
      <c r="C11" s="38">
        <v>598</v>
      </c>
    </row>
    <row r="12" spans="1:15" ht="15.75" thickBot="1" x14ac:dyDescent="0.3">
      <c r="A12" s="36" t="s">
        <v>77</v>
      </c>
      <c r="B12" s="37" t="s">
        <v>78</v>
      </c>
      <c r="C12" s="38">
        <v>117</v>
      </c>
    </row>
    <row r="13" spans="1:15" ht="15.75" thickBot="1" x14ac:dyDescent="0.3">
      <c r="A13" s="36" t="s">
        <v>79</v>
      </c>
      <c r="B13" s="37" t="s">
        <v>80</v>
      </c>
      <c r="C13" s="38">
        <v>19</v>
      </c>
    </row>
    <row r="14" spans="1:15" ht="15.75" thickBot="1" x14ac:dyDescent="0.3">
      <c r="A14" s="36" t="s">
        <v>81</v>
      </c>
      <c r="B14" s="37" t="s">
        <v>82</v>
      </c>
      <c r="C14" s="38">
        <v>16</v>
      </c>
    </row>
    <row r="15" spans="1:15" ht="15.75" thickBot="1" x14ac:dyDescent="0.3">
      <c r="A15" s="36" t="s">
        <v>83</v>
      </c>
      <c r="B15" s="37" t="s">
        <v>84</v>
      </c>
      <c r="C15" s="38">
        <v>7</v>
      </c>
    </row>
    <row r="16" spans="1:15" ht="15.75" thickBot="1" x14ac:dyDescent="0.3">
      <c r="A16" s="36" t="s">
        <v>85</v>
      </c>
      <c r="B16" s="37" t="s">
        <v>86</v>
      </c>
      <c r="C16" s="38">
        <v>6</v>
      </c>
    </row>
    <row r="17" spans="1:3" ht="15.75" thickBot="1" x14ac:dyDescent="0.3">
      <c r="A17" s="36" t="s">
        <v>87</v>
      </c>
      <c r="B17" s="37" t="s">
        <v>88</v>
      </c>
      <c r="C17" s="38">
        <v>4</v>
      </c>
    </row>
    <row r="18" spans="1:3" ht="15.75" thickBot="1" x14ac:dyDescent="0.3">
      <c r="A18" s="36" t="s">
        <v>89</v>
      </c>
      <c r="B18" s="37" t="s">
        <v>90</v>
      </c>
      <c r="C18" s="38">
        <v>4</v>
      </c>
    </row>
    <row r="19" spans="1:3" ht="15.75" thickBot="1" x14ac:dyDescent="0.3">
      <c r="A19" s="36" t="s">
        <v>91</v>
      </c>
      <c r="B19" s="37" t="s">
        <v>92</v>
      </c>
      <c r="C19" s="38">
        <v>4</v>
      </c>
    </row>
    <row r="20" spans="1:3" ht="15.75" thickBot="1" x14ac:dyDescent="0.3">
      <c r="A20" s="36" t="s">
        <v>93</v>
      </c>
      <c r="B20" s="37" t="s">
        <v>94</v>
      </c>
      <c r="C20" s="38">
        <v>3</v>
      </c>
    </row>
    <row r="21" spans="1:3" ht="15.75" thickBot="1" x14ac:dyDescent="0.3">
      <c r="A21" s="39"/>
      <c r="B21" s="37" t="s">
        <v>29</v>
      </c>
      <c r="C21" s="38">
        <v>96</v>
      </c>
    </row>
    <row r="22" spans="1:3" ht="15.75" thickBot="1" x14ac:dyDescent="0.3">
      <c r="A22" s="40"/>
      <c r="B22" s="41" t="s">
        <v>10</v>
      </c>
      <c r="C22" s="41">
        <v>874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BBB9D-9DA0-4CB1-98A4-6C32F6FFE8F2}">
  <dimension ref="B5:C17"/>
  <sheetViews>
    <sheetView workbookViewId="0">
      <selection activeCell="J16" sqref="J16"/>
    </sheetView>
  </sheetViews>
  <sheetFormatPr baseColWidth="10" defaultRowHeight="15" x14ac:dyDescent="0.25"/>
  <sheetData>
    <row r="5" spans="2:3" ht="15.75" thickBot="1" x14ac:dyDescent="0.3"/>
    <row r="6" spans="2:3" ht="15.75" thickBot="1" x14ac:dyDescent="0.3">
      <c r="B6" s="42" t="s">
        <v>95</v>
      </c>
      <c r="C6" s="43" t="s">
        <v>74</v>
      </c>
    </row>
    <row r="7" spans="2:3" ht="30.75" thickBot="1" x14ac:dyDescent="0.3">
      <c r="B7" s="44" t="s">
        <v>96</v>
      </c>
      <c r="C7" s="45">
        <v>1</v>
      </c>
    </row>
    <row r="8" spans="2:3" ht="15.75" thickBot="1" x14ac:dyDescent="0.3">
      <c r="B8" s="44" t="s">
        <v>97</v>
      </c>
      <c r="C8" s="45">
        <v>0</v>
      </c>
    </row>
    <row r="9" spans="2:3" ht="15.75" thickBot="1" x14ac:dyDescent="0.3">
      <c r="B9" s="44" t="s">
        <v>98</v>
      </c>
      <c r="C9" s="45">
        <v>0</v>
      </c>
    </row>
    <row r="10" spans="2:3" ht="15.75" thickBot="1" x14ac:dyDescent="0.3">
      <c r="B10" s="44" t="s">
        <v>99</v>
      </c>
      <c r="C10" s="45">
        <v>0</v>
      </c>
    </row>
    <row r="11" spans="2:3" ht="15.75" thickBot="1" x14ac:dyDescent="0.3">
      <c r="B11" s="44" t="s">
        <v>100</v>
      </c>
      <c r="C11" s="45">
        <v>1</v>
      </c>
    </row>
    <row r="12" spans="2:3" ht="15.75" thickBot="1" x14ac:dyDescent="0.3">
      <c r="B12" s="44" t="s">
        <v>101</v>
      </c>
      <c r="C12" s="45">
        <v>3</v>
      </c>
    </row>
    <row r="13" spans="2:3" ht="15.75" thickBot="1" x14ac:dyDescent="0.3">
      <c r="B13" s="44" t="s">
        <v>102</v>
      </c>
      <c r="C13" s="45">
        <v>14</v>
      </c>
    </row>
    <row r="14" spans="2:3" ht="15.75" thickBot="1" x14ac:dyDescent="0.3">
      <c r="B14" s="44" t="s">
        <v>103</v>
      </c>
      <c r="C14" s="45">
        <v>54</v>
      </c>
    </row>
    <row r="15" spans="2:3" ht="15.75" thickBot="1" x14ac:dyDescent="0.3">
      <c r="B15" s="44" t="s">
        <v>104</v>
      </c>
      <c r="C15" s="45">
        <v>45</v>
      </c>
    </row>
    <row r="16" spans="2:3" ht="30.75" thickBot="1" x14ac:dyDescent="0.3">
      <c r="B16" s="44" t="s">
        <v>105</v>
      </c>
      <c r="C16" s="45">
        <v>163</v>
      </c>
    </row>
    <row r="17" spans="2:3" ht="15.75" thickBot="1" x14ac:dyDescent="0.3">
      <c r="B17" s="46" t="s">
        <v>10</v>
      </c>
      <c r="C17" s="45">
        <v>281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 GENERAL</vt:lpstr>
      <vt:lpstr>SINTOMATOLOGIA</vt:lpstr>
      <vt:lpstr>COMORBILIDAD</vt:lpstr>
      <vt:lpstr>EGRESOS</vt:lpstr>
      <vt:lpstr>DEFUNCIONES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CNAVARRO</dc:creator>
  <cp:lastModifiedBy>CNAVARRO</cp:lastModifiedBy>
  <dcterms:created xsi:type="dcterms:W3CDTF">2022-11-15T19:35:20Z</dcterms:created>
  <dcterms:modified xsi:type="dcterms:W3CDTF">2022-11-28T19:03:55Z</dcterms:modified>
</cp:coreProperties>
</file>